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28" yWindow="65428" windowWidth="23256" windowHeight="125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<sst xmlns="http://schemas.openxmlformats.org/spreadsheetml/2006/main" count="49" uniqueCount="44">
  <si>
    <t>Revenue</t>
  </si>
  <si>
    <t>Expenses</t>
  </si>
  <si>
    <t>Football</t>
  </si>
  <si>
    <t>General</t>
  </si>
  <si>
    <t xml:space="preserve"> </t>
  </si>
  <si>
    <t>Dues</t>
  </si>
  <si>
    <t>Volleyball</t>
  </si>
  <si>
    <t>Golf</t>
  </si>
  <si>
    <t>Soccer</t>
  </si>
  <si>
    <t>Mens</t>
  </si>
  <si>
    <t>Basketball</t>
  </si>
  <si>
    <t>Womens</t>
  </si>
  <si>
    <t>Wrestling</t>
  </si>
  <si>
    <t>Baseball</t>
  </si>
  <si>
    <t>Softballl</t>
  </si>
  <si>
    <t>Assembly</t>
  </si>
  <si>
    <t>Digital</t>
  </si>
  <si>
    <t>Media</t>
  </si>
  <si>
    <t>Clay</t>
  </si>
  <si>
    <t>Target</t>
  </si>
  <si>
    <t xml:space="preserve">Misc. </t>
  </si>
  <si>
    <t>Rev</t>
  </si>
  <si>
    <t>TOTAL</t>
  </si>
  <si>
    <t>Other Prof/Tech</t>
  </si>
  <si>
    <t>Salary</t>
  </si>
  <si>
    <t>Fringe</t>
  </si>
  <si>
    <t>Exp Reimb</t>
  </si>
  <si>
    <t>Supplies</t>
  </si>
  <si>
    <t>Priv Mileage</t>
  </si>
  <si>
    <t>Travel Exp</t>
  </si>
  <si>
    <t>Registration</t>
  </si>
  <si>
    <t>Living Exp</t>
  </si>
  <si>
    <t>Other Purc. Serv</t>
  </si>
  <si>
    <t>Total Expenses</t>
  </si>
  <si>
    <t>Profit/Loss</t>
  </si>
  <si>
    <t>Cash Balance</t>
  </si>
  <si>
    <t xml:space="preserve">   Beginning</t>
  </si>
  <si>
    <t xml:space="preserve">   + Revenue</t>
  </si>
  <si>
    <t xml:space="preserve">   - Expenses</t>
  </si>
  <si>
    <t xml:space="preserve">   Ending Balance</t>
  </si>
  <si>
    <t>Other Printing</t>
  </si>
  <si>
    <t>Prizes &amp; Awards</t>
  </si>
  <si>
    <t>Transferred In</t>
  </si>
  <si>
    <t>2022 MCAC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</si>
</sst>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 val="single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66FFCC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2" fillId="0" borderId="0" xfId="0" applyNumberFormat="1" applyFont="1"/>
    <xf numFmtId="4" fontId="0" fillId="0" borderId="0" xfId="0" applyNumberFormat="1"/>
    <xf numFmtId="0" fontId="4" fillId="0" borderId="0" xfId="0" applyFont="1"/>
    <xf numFmtId="4" fontId="0" fillId="0" borderId="5" xfId="0" applyNumberFormat="1" applyBorder="1"/>
    <xf numFmtId="0" fontId="2" fillId="0" borderId="0" xfId="0" applyFont="1" applyFill="1" applyBorder="1" applyAlignment="1">
      <alignment horizontal="center"/>
    </xf>
    <xf numFmtId="0" fontId="5" fillId="0" borderId="0" xfId="0" applyFont="1"/>
    <xf numFmtId="4" fontId="2" fillId="0" borderId="5" xfId="0" applyNumberFormat="1" applyFont="1" applyBorder="1"/>
    <xf numFmtId="164" fontId="2" fillId="0" borderId="6" xfId="0" applyNumberFormat="1" applyFont="1" applyBorder="1"/>
    <xf numFmtId="4" fontId="0" fillId="0" borderId="0" xfId="0" applyNumberFormat="1" applyBorder="1"/>
    <xf numFmtId="0" fontId="6" fillId="0" borderId="0" xfId="0" applyFont="1"/>
    <xf numFmtId="0" fontId="3" fillId="3" borderId="7" xfId="0" applyFont="1" applyFill="1" applyBorder="1"/>
    <xf numFmtId="0" fontId="3" fillId="3" borderId="8" xfId="0" applyFont="1" applyFill="1" applyBorder="1"/>
    <xf numFmtId="4" fontId="3" fillId="3" borderId="9" xfId="0" applyNumberFormat="1" applyFont="1" applyFill="1" applyBorder="1"/>
    <xf numFmtId="0" fontId="3" fillId="3" borderId="10" xfId="0" applyFont="1" applyFill="1" applyBorder="1"/>
    <xf numFmtId="0" fontId="3" fillId="3" borderId="0" xfId="0" applyFont="1" applyFill="1" applyBorder="1"/>
    <xf numFmtId="4" fontId="3" fillId="3" borderId="11" xfId="0" applyNumberFormat="1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4" fontId="3" fillId="3" borderId="14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E9BC-1022-4873-929E-5524D86258B4}">
  <dimension ref="A1:Q48"/>
  <sheetViews>
    <sheetView tabSelected="1" workbookViewId="0" topLeftCell="A1">
      <selection activeCell="C30" sqref="C30"/>
    </sheetView>
  </sheetViews>
  <sheetFormatPr defaultColWidth="9.140625" defaultRowHeight="15"/>
  <cols>
    <col min="1" max="1" width="22.140625" style="0" bestFit="1" customWidth="1"/>
    <col min="2" max="2" width="1.421875" style="0" customWidth="1"/>
    <col min="3" max="3" width="10.8515625" style="0" bestFit="1" customWidth="1"/>
    <col min="4" max="4" width="8.8515625" style="0" bestFit="1" customWidth="1"/>
    <col min="5" max="5" width="9.8515625" style="0" bestFit="1" customWidth="1"/>
    <col min="6" max="7" width="8.8515625" style="0" bestFit="1" customWidth="1"/>
    <col min="8" max="9" width="9.8515625" style="0" bestFit="1" customWidth="1"/>
    <col min="10" max="10" width="8.8515625" style="0" bestFit="1" customWidth="1"/>
    <col min="11" max="12" width="9.8515625" style="0" bestFit="1" customWidth="1"/>
    <col min="13" max="13" width="8.421875" style="0" bestFit="1" customWidth="1"/>
    <col min="14" max="15" width="8.8515625" style="0" bestFit="1" customWidth="1"/>
    <col min="16" max="16" width="7.00390625" style="0" bestFit="1" customWidth="1"/>
    <col min="17" max="17" width="10.8515625" style="0" bestFit="1" customWidth="1"/>
  </cols>
  <sheetData>
    <row r="1" spans="1:16" ht="15.6">
      <c r="A1" s="1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"/>
      <c r="B3" s="1"/>
      <c r="C3" s="3">
        <v>570000</v>
      </c>
      <c r="D3" s="3">
        <v>570100</v>
      </c>
      <c r="E3" s="3">
        <v>570200</v>
      </c>
      <c r="F3" s="3">
        <v>570300</v>
      </c>
      <c r="G3" s="3">
        <v>570400</v>
      </c>
      <c r="H3" s="3">
        <v>570500</v>
      </c>
      <c r="I3" s="3">
        <v>570600</v>
      </c>
      <c r="J3" s="3">
        <v>570700</v>
      </c>
      <c r="K3" s="3">
        <v>570800</v>
      </c>
      <c r="L3" s="3">
        <v>571100</v>
      </c>
      <c r="M3" s="3">
        <v>571400</v>
      </c>
      <c r="N3" s="3">
        <v>571500</v>
      </c>
      <c r="O3" s="3">
        <v>571600</v>
      </c>
      <c r="P3" s="3">
        <v>571800</v>
      </c>
    </row>
    <row r="4" spans="1:16" ht="15">
      <c r="A4" s="1"/>
      <c r="B4" s="1"/>
      <c r="C4" s="4"/>
      <c r="D4" s="4"/>
      <c r="E4" s="4"/>
      <c r="F4" s="4"/>
      <c r="G4" s="4"/>
      <c r="H4" s="4" t="s">
        <v>9</v>
      </c>
      <c r="I4" s="4" t="s">
        <v>11</v>
      </c>
      <c r="J4" s="4"/>
      <c r="K4" s="4"/>
      <c r="L4" s="4"/>
      <c r="M4" s="4" t="s">
        <v>3</v>
      </c>
      <c r="N4" s="4" t="s">
        <v>16</v>
      </c>
      <c r="O4" s="4" t="s">
        <v>18</v>
      </c>
      <c r="P4" s="4" t="s">
        <v>20</v>
      </c>
    </row>
    <row r="5" spans="1:17" ht="15">
      <c r="A5" s="8" t="s">
        <v>4</v>
      </c>
      <c r="B5" s="1" t="s">
        <v>4</v>
      </c>
      <c r="C5" s="5" t="s">
        <v>3</v>
      </c>
      <c r="D5" s="5" t="s">
        <v>2</v>
      </c>
      <c r="E5" s="5" t="s">
        <v>6</v>
      </c>
      <c r="F5" s="5" t="s">
        <v>7</v>
      </c>
      <c r="G5" s="5" t="s">
        <v>8</v>
      </c>
      <c r="H5" s="5" t="s">
        <v>10</v>
      </c>
      <c r="I5" s="5" t="s">
        <v>10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17</v>
      </c>
      <c r="O5" s="5" t="s">
        <v>19</v>
      </c>
      <c r="P5" s="5" t="s">
        <v>21</v>
      </c>
      <c r="Q5" s="2" t="s">
        <v>22</v>
      </c>
    </row>
    <row r="6" spans="1:17" ht="15">
      <c r="A6" s="8"/>
      <c r="B6" s="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.6">
      <c r="A7" s="15" t="s">
        <v>0</v>
      </c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5">
      <c r="A8" s="1" t="s">
        <v>5</v>
      </c>
      <c r="B8" s="1"/>
      <c r="C8" s="6">
        <v>34100</v>
      </c>
      <c r="D8" s="6">
        <v>5700</v>
      </c>
      <c r="E8" s="6">
        <v>13300</v>
      </c>
      <c r="F8" s="6">
        <v>2000</v>
      </c>
      <c r="G8" s="6">
        <v>2000</v>
      </c>
      <c r="H8" s="6">
        <v>13300</v>
      </c>
      <c r="I8" s="6">
        <v>13300</v>
      </c>
      <c r="J8" s="6">
        <v>1600</v>
      </c>
      <c r="K8" s="6">
        <v>12350</v>
      </c>
      <c r="L8" s="6">
        <v>11400</v>
      </c>
      <c r="M8" s="6">
        <v>0</v>
      </c>
      <c r="N8" s="6">
        <v>3800</v>
      </c>
      <c r="O8" s="6">
        <v>4400</v>
      </c>
      <c r="P8" s="6">
        <v>0</v>
      </c>
      <c r="Q8" s="14">
        <f>SUM(C8:P8)</f>
        <v>117250</v>
      </c>
    </row>
    <row r="9" spans="1:17" ht="15">
      <c r="A9" s="1" t="s">
        <v>42</v>
      </c>
      <c r="B9" s="1"/>
      <c r="C9" s="6">
        <v>88828.06</v>
      </c>
      <c r="D9" s="6">
        <v>8550</v>
      </c>
      <c r="E9" s="6">
        <v>15200</v>
      </c>
      <c r="F9" s="6">
        <v>2949.97</v>
      </c>
      <c r="G9" s="6">
        <v>3200</v>
      </c>
      <c r="H9" s="6">
        <v>16087.5</v>
      </c>
      <c r="I9" s="6">
        <v>16087.5</v>
      </c>
      <c r="J9" s="6">
        <v>2000</v>
      </c>
      <c r="K9" s="6">
        <v>13937.53</v>
      </c>
      <c r="L9" s="6">
        <v>11875</v>
      </c>
      <c r="M9" s="6"/>
      <c r="N9" s="6">
        <v>4500</v>
      </c>
      <c r="O9" s="6">
        <v>4800</v>
      </c>
      <c r="P9" s="6"/>
      <c r="Q9" s="14">
        <f>SUM(C9:P9)</f>
        <v>188015.56</v>
      </c>
    </row>
    <row r="10" spans="1:17" ht="15.6">
      <c r="A10" s="15" t="s">
        <v>1</v>
      </c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15">
      <c r="A11" s="1" t="s">
        <v>24</v>
      </c>
      <c r="B11" s="1"/>
      <c r="C11" s="6">
        <v>14868.48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>
        <f aca="true" t="shared" si="0" ref="Q11:Q22">SUM(C11:P11)</f>
        <v>14868.48</v>
      </c>
    </row>
    <row r="12" spans="1:17" ht="15">
      <c r="A12" s="1" t="s">
        <v>25</v>
      </c>
      <c r="B12" s="1"/>
      <c r="C12" s="6">
        <v>5364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>
        <f t="shared" si="0"/>
        <v>5364</v>
      </c>
    </row>
    <row r="13" spans="1:17" ht="15">
      <c r="A13" s="1" t="s">
        <v>23</v>
      </c>
      <c r="B13" s="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>
        <f t="shared" si="0"/>
        <v>0</v>
      </c>
    </row>
    <row r="14" spans="1:17" ht="15">
      <c r="A14" s="1" t="s">
        <v>26</v>
      </c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>
        <f t="shared" si="0"/>
        <v>0</v>
      </c>
    </row>
    <row r="15" spans="1:17" ht="15">
      <c r="A15" s="1" t="s">
        <v>40</v>
      </c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</row>
    <row r="16" spans="1:17" ht="15">
      <c r="A16" s="1" t="s">
        <v>32</v>
      </c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>
        <f t="shared" si="0"/>
        <v>0</v>
      </c>
    </row>
    <row r="17" spans="1:17" ht="15">
      <c r="A17" s="1" t="s">
        <v>27</v>
      </c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>
        <f t="shared" si="0"/>
        <v>0</v>
      </c>
    </row>
    <row r="18" spans="1:17" ht="15">
      <c r="A18" s="1" t="s">
        <v>41</v>
      </c>
      <c r="B18" s="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</row>
    <row r="19" spans="1:17" ht="15">
      <c r="A19" s="1" t="s">
        <v>28</v>
      </c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>
        <f t="shared" si="0"/>
        <v>0</v>
      </c>
    </row>
    <row r="20" spans="1:17" ht="15">
      <c r="A20" s="1" t="s">
        <v>29</v>
      </c>
      <c r="B20" s="1" t="s">
        <v>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>
        <f t="shared" si="0"/>
        <v>0</v>
      </c>
    </row>
    <row r="21" spans="1:17" ht="15">
      <c r="A21" s="1" t="s">
        <v>30</v>
      </c>
      <c r="B21" s="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>
        <f t="shared" si="0"/>
        <v>0</v>
      </c>
    </row>
    <row r="22" spans="1:17" ht="15">
      <c r="A22" s="1" t="s">
        <v>31</v>
      </c>
      <c r="B22" s="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9">
        <f t="shared" si="0"/>
        <v>0</v>
      </c>
    </row>
    <row r="23" spans="1:17" ht="15">
      <c r="A23" s="1" t="s">
        <v>33</v>
      </c>
      <c r="B23" s="1"/>
      <c r="C23" s="6">
        <f>SUM(C11:C22)</f>
        <v>20232.48</v>
      </c>
      <c r="D23" s="6">
        <f aca="true" t="shared" si="1" ref="D23:P23">SUM(D11:D22)</f>
        <v>0</v>
      </c>
      <c r="E23" s="6">
        <f t="shared" si="1"/>
        <v>0</v>
      </c>
      <c r="F23" s="6">
        <f t="shared" si="1"/>
        <v>0</v>
      </c>
      <c r="G23" s="6">
        <f t="shared" si="1"/>
        <v>0</v>
      </c>
      <c r="H23" s="6">
        <f t="shared" si="1"/>
        <v>0</v>
      </c>
      <c r="I23" s="6">
        <f t="shared" si="1"/>
        <v>0</v>
      </c>
      <c r="J23" s="6">
        <f t="shared" si="1"/>
        <v>0</v>
      </c>
      <c r="K23" s="6">
        <f t="shared" si="1"/>
        <v>0</v>
      </c>
      <c r="L23" s="6">
        <f t="shared" si="1"/>
        <v>0</v>
      </c>
      <c r="M23" s="6">
        <f t="shared" si="1"/>
        <v>0</v>
      </c>
      <c r="N23" s="6">
        <f t="shared" si="1"/>
        <v>0</v>
      </c>
      <c r="O23" s="6">
        <f t="shared" si="1"/>
        <v>0</v>
      </c>
      <c r="P23" s="6">
        <f t="shared" si="1"/>
        <v>0</v>
      </c>
      <c r="Q23" s="7">
        <f>SUM(Q11:Q22)</f>
        <v>20232.48</v>
      </c>
    </row>
    <row r="24" spans="1:17" ht="15" thickBot="1">
      <c r="A24" s="1" t="s">
        <v>34</v>
      </c>
      <c r="B24" s="1"/>
      <c r="C24" s="13">
        <f>SUM(C8+C9-C23)</f>
        <v>102695.58</v>
      </c>
      <c r="D24" s="13">
        <f aca="true" t="shared" si="2" ref="D24:P24">SUM(D8-D23)</f>
        <v>5700</v>
      </c>
      <c r="E24" s="13">
        <f t="shared" si="2"/>
        <v>13300</v>
      </c>
      <c r="F24" s="13">
        <f t="shared" si="2"/>
        <v>2000</v>
      </c>
      <c r="G24" s="13">
        <f t="shared" si="2"/>
        <v>2000</v>
      </c>
      <c r="H24" s="13">
        <f t="shared" si="2"/>
        <v>13300</v>
      </c>
      <c r="I24" s="13">
        <f t="shared" si="2"/>
        <v>13300</v>
      </c>
      <c r="J24" s="13">
        <f t="shared" si="2"/>
        <v>1600</v>
      </c>
      <c r="K24" s="13">
        <f t="shared" si="2"/>
        <v>12350</v>
      </c>
      <c r="L24" s="13">
        <f t="shared" si="2"/>
        <v>11400</v>
      </c>
      <c r="M24" s="13">
        <f t="shared" si="2"/>
        <v>0</v>
      </c>
      <c r="N24" s="13">
        <f t="shared" si="2"/>
        <v>3800</v>
      </c>
      <c r="O24" s="13">
        <f t="shared" si="2"/>
        <v>4400</v>
      </c>
      <c r="P24" s="13">
        <f t="shared" si="2"/>
        <v>0</v>
      </c>
      <c r="Q24" s="13">
        <f>SUM(Q8-Q11-Q12-Q13-Q14-Q16-Q17-Q19-Q20-Q21-Q22)</f>
        <v>97017.52</v>
      </c>
    </row>
    <row r="25" spans="1:17" ht="15" thickTop="1">
      <c r="A25" s="1"/>
      <c r="B25" s="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ht="15" thickBot="1">
      <c r="A26" s="1"/>
      <c r="B26" s="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 ht="15">
      <c r="A27" s="16" t="s">
        <v>35</v>
      </c>
      <c r="B27" s="17"/>
      <c r="C27" s="18"/>
      <c r="D27" s="6"/>
      <c r="E27" s="6"/>
      <c r="F27" s="6" t="s">
        <v>4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 ht="15">
      <c r="A28" s="19" t="s">
        <v>36</v>
      </c>
      <c r="B28" s="20"/>
      <c r="C28" s="21">
        <v>188015.56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 ht="15">
      <c r="A29" s="19" t="s">
        <v>37</v>
      </c>
      <c r="B29" s="20"/>
      <c r="C29" s="21">
        <f>Q8</f>
        <v>117250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ht="15">
      <c r="A30" s="19" t="s">
        <v>38</v>
      </c>
      <c r="B30" s="20"/>
      <c r="C30" s="21">
        <f>Q23</f>
        <v>20232.48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 ht="15" thickBot="1">
      <c r="A31" s="22" t="s">
        <v>39</v>
      </c>
      <c r="B31" s="23"/>
      <c r="C31" s="24">
        <f>SUM(C28+C29-C30)</f>
        <v>285033.08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ht="15">
      <c r="A32" s="1"/>
      <c r="B32" s="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ht="15">
      <c r="A33" s="1"/>
      <c r="B33" s="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 ht="15">
      <c r="A34" s="1"/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 ht="15">
      <c r="A35" s="1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</row>
    <row r="36" spans="1:17" ht="15">
      <c r="A36" s="1"/>
      <c r="B36" s="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printOptions/>
  <pageMargins left="0.2" right="0.2" top="0.5" bottom="0.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Northland Community and Technical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Bruggeman</dc:creator>
  <cp:keywords/>
  <dc:description/>
  <cp:lastModifiedBy>Kurt Kohler</cp:lastModifiedBy>
  <cp:lastPrinted>2020-04-23T19:23:27Z</cp:lastPrinted>
  <dcterms:created xsi:type="dcterms:W3CDTF">2020-04-23T18:40:27Z</dcterms:created>
  <dcterms:modified xsi:type="dcterms:W3CDTF">2021-09-22T18:23:22Z</dcterms:modified>
  <cp:category/>
  <cp:version/>
  <cp:contentType/>
  <cp:contentStatus/>
</cp:coreProperties>
</file>